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通用" sheetId="1" r:id="rId1"/>
    <sheet name="Sheet1" sheetId="2" r:id="rId2"/>
  </sheets>
  <definedNames>
    <definedName name="_xlnm.Print_Area" localSheetId="0">'通用'!$A$1:$F$34</definedName>
  </definedNames>
  <calcPr fullCalcOnLoad="1"/>
</workbook>
</file>

<file path=xl/comments1.xml><?xml version="1.0" encoding="utf-8"?>
<comments xmlns="http://schemas.openxmlformats.org/spreadsheetml/2006/main">
  <authors>
    <author>wy</author>
  </authors>
  <commentList>
    <comment ref="F16" authorId="0">
      <text>
        <r>
          <rPr>
            <b/>
            <sz val="9"/>
            <rFont val="宋体"/>
            <family val="0"/>
          </rPr>
          <t>wy:</t>
        </r>
        <r>
          <rPr>
            <sz val="9"/>
            <rFont val="宋体"/>
            <family val="0"/>
          </rPr>
          <t xml:space="preserve">
人口面积转移支付133000，考核奖金5000000，全区人均财力补足5624750
</t>
        </r>
      </text>
    </comment>
    <comment ref="F29" authorId="0">
      <text>
        <r>
          <rPr>
            <b/>
            <sz val="9"/>
            <rFont val="宋体"/>
            <family val="0"/>
          </rPr>
          <t>wy:</t>
        </r>
        <r>
          <rPr>
            <sz val="9"/>
            <rFont val="宋体"/>
            <family val="0"/>
          </rPr>
          <t xml:space="preserve">
1100万元集体经济薄弱村资金，补助文件放在2019年</t>
        </r>
      </text>
    </comment>
  </commentList>
</comments>
</file>

<file path=xl/sharedStrings.xml><?xml version="1.0" encoding="utf-8"?>
<sst xmlns="http://schemas.openxmlformats.org/spreadsheetml/2006/main" count="105" uniqueCount="44">
  <si>
    <t xml:space="preserve">乡 镇 财 政 体 制 计 算 表 </t>
  </si>
  <si>
    <r>
      <t>单位</t>
    </r>
    <r>
      <rPr>
        <sz val="12"/>
        <rFont val="宋体"/>
        <family val="0"/>
      </rPr>
      <t>:  杭州市临安区岛石镇财政所</t>
    </r>
  </si>
  <si>
    <r>
      <t>单位</t>
    </r>
    <r>
      <rPr>
        <sz val="12"/>
        <rFont val="宋体"/>
        <family val="0"/>
      </rPr>
      <t>:元</t>
    </r>
  </si>
  <si>
    <t>项目</t>
  </si>
  <si>
    <t>收入实绩</t>
  </si>
  <si>
    <t>收入基数</t>
  </si>
  <si>
    <t>超（增）收数</t>
  </si>
  <si>
    <t>分成（奖励）比例</t>
  </si>
  <si>
    <t>分成（奖励）数</t>
  </si>
  <si>
    <t>一、固定收入合计</t>
  </si>
  <si>
    <t xml:space="preserve">     增值税（50%部分）</t>
  </si>
  <si>
    <t>—</t>
  </si>
  <si>
    <t xml:space="preserve">     企业所得税（40％部分）</t>
  </si>
  <si>
    <t xml:space="preserve">     个人所得税（40％部分）</t>
  </si>
  <si>
    <t xml:space="preserve">     资源税</t>
  </si>
  <si>
    <t xml:space="preserve">     房产税</t>
  </si>
  <si>
    <t xml:space="preserve">     印花税</t>
  </si>
  <si>
    <t xml:space="preserve">     城镇土地使用税</t>
  </si>
  <si>
    <t>二、城 建 税</t>
  </si>
  <si>
    <t>三、增值税分成</t>
  </si>
  <si>
    <t xml:space="preserve"> </t>
  </si>
  <si>
    <t>四、支出基数</t>
  </si>
  <si>
    <t>五、转移支付资金</t>
  </si>
  <si>
    <t>六、公共财政预算补助</t>
  </si>
  <si>
    <t>七、基金预算补助</t>
  </si>
  <si>
    <t>本年体制分成</t>
  </si>
  <si>
    <t>上年体制分成</t>
  </si>
  <si>
    <t>增长数</t>
  </si>
  <si>
    <t>统筹比例</t>
  </si>
  <si>
    <t>统筹数</t>
  </si>
  <si>
    <t>八、统筹</t>
  </si>
  <si>
    <t xml:space="preserve">     一类乡镇    </t>
  </si>
  <si>
    <t>九、其它扣除</t>
  </si>
  <si>
    <t>收  入  小   计</t>
  </si>
  <si>
    <t>上年往来</t>
  </si>
  <si>
    <t>上年公共财政预算结余</t>
  </si>
  <si>
    <t>上年基金预算结余</t>
  </si>
  <si>
    <t>本年公共财政预算拨款数</t>
  </si>
  <si>
    <t>本年基金预算拨款数</t>
  </si>
  <si>
    <t>本年公共财政预算支出数</t>
  </si>
  <si>
    <t>本年基金预算支出数</t>
  </si>
  <si>
    <t>本年往来</t>
  </si>
  <si>
    <t>本年公共财政预算结余</t>
  </si>
  <si>
    <t>本年基金预算结余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</si>
</sst>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6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5" fillId="7" borderId="0" applyNumberFormat="0" applyBorder="0" applyAlignment="0" applyProtection="0"/>
    <xf numFmtId="0" fontId="14" fillId="0" borderId="4" applyNumberFormat="0" applyFill="0" applyAlignment="0" applyProtection="0"/>
    <xf numFmtId="0" fontId="5" fillId="8" borderId="0" applyNumberFormat="0" applyBorder="0" applyAlignment="0" applyProtection="0"/>
    <xf numFmtId="0" fontId="11" fillId="4" borderId="5" applyNumberFormat="0" applyAlignment="0" applyProtection="0"/>
    <xf numFmtId="0" fontId="19" fillId="4" borderId="1" applyNumberFormat="0" applyAlignment="0" applyProtection="0"/>
    <xf numFmtId="0" fontId="9" fillId="9" borderId="6" applyNumberFormat="0" applyAlignment="0" applyProtection="0"/>
    <xf numFmtId="0" fontId="6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0" borderId="7" applyNumberFormat="0" applyFill="0" applyAlignment="0" applyProtection="0"/>
    <xf numFmtId="0" fontId="13" fillId="0" borderId="8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5" fillId="16" borderId="0" applyNumberFormat="0" applyBorder="0" applyAlignment="0" applyProtection="0"/>
    <xf numFmtId="0" fontId="6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6" fillId="8" borderId="0" applyNumberFormat="0" applyBorder="0" applyAlignment="0" applyProtection="0"/>
    <xf numFmtId="0" fontId="5" fillId="17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9" fontId="0" fillId="0" borderId="0" xfId="0" applyNumberFormat="1" applyFont="1" applyFill="1" applyAlignment="1" applyProtection="1">
      <alignment/>
      <protection locked="0"/>
    </xf>
    <xf numFmtId="176" fontId="0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Alignment="1" applyProtection="1">
      <alignment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/>
      <protection locked="0"/>
    </xf>
    <xf numFmtId="177" fontId="0" fillId="2" borderId="13" xfId="0" applyNumberFormat="1" applyFont="1" applyFill="1" applyBorder="1" applyAlignment="1" applyProtection="1">
      <alignment horizontal="right"/>
      <protection/>
    </xf>
    <xf numFmtId="177" fontId="0" fillId="2" borderId="14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/>
      <protection locked="0"/>
    </xf>
    <xf numFmtId="177" fontId="0" fillId="2" borderId="16" xfId="0" applyNumberFormat="1" applyFont="1" applyFill="1" applyBorder="1" applyAlignment="1" applyProtection="1">
      <alignment horizontal="right"/>
      <protection locked="0"/>
    </xf>
    <xf numFmtId="177" fontId="0" fillId="2" borderId="16" xfId="0" applyNumberFormat="1" applyFont="1" applyFill="1" applyBorder="1" applyAlignment="1" applyProtection="1">
      <alignment horizontal="center" vertical="center"/>
      <protection locked="0"/>
    </xf>
    <xf numFmtId="177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/>
      <protection locked="0"/>
    </xf>
    <xf numFmtId="177" fontId="0" fillId="2" borderId="17" xfId="0" applyNumberFormat="1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 applyProtection="1">
      <alignment/>
      <protection locked="0"/>
    </xf>
    <xf numFmtId="177" fontId="0" fillId="2" borderId="19" xfId="0" applyNumberFormat="1" applyFont="1" applyFill="1" applyBorder="1" applyAlignment="1" applyProtection="1">
      <alignment horizontal="center" vertical="center"/>
      <protection locked="0"/>
    </xf>
    <xf numFmtId="177" fontId="0" fillId="2" borderId="20" xfId="0" applyNumberFormat="1" applyFont="1" applyFill="1" applyBorder="1" applyAlignment="1" applyProtection="1">
      <alignment horizontal="right"/>
      <protection locked="0"/>
    </xf>
    <xf numFmtId="177" fontId="0" fillId="18" borderId="20" xfId="0" applyNumberFormat="1" applyFont="1" applyFill="1" applyBorder="1" applyAlignment="1" applyProtection="1">
      <alignment horizontal="right"/>
      <protection locked="0"/>
    </xf>
    <xf numFmtId="177" fontId="0" fillId="2" borderId="17" xfId="0" applyNumberFormat="1" applyFont="1" applyFill="1" applyBorder="1" applyAlignment="1" applyProtection="1">
      <alignment horizontal="right"/>
      <protection locked="0"/>
    </xf>
    <xf numFmtId="0" fontId="0" fillId="0" borderId="21" xfId="0" applyFont="1" applyFill="1" applyBorder="1" applyAlignment="1" applyProtection="1">
      <alignment/>
      <protection locked="0"/>
    </xf>
    <xf numFmtId="177" fontId="0" fillId="2" borderId="22" xfId="0" applyNumberFormat="1" applyFont="1" applyFill="1" applyBorder="1" applyAlignment="1" applyProtection="1">
      <alignment horizontal="center" vertical="center"/>
      <protection locked="0"/>
    </xf>
    <xf numFmtId="177" fontId="0" fillId="2" borderId="23" xfId="0" applyNumberFormat="1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177" fontId="0" fillId="2" borderId="13" xfId="0" applyNumberFormat="1" applyFont="1" applyFill="1" applyBorder="1" applyAlignment="1" applyProtection="1">
      <alignment horizontal="center"/>
      <protection locked="0"/>
    </xf>
    <xf numFmtId="177" fontId="0" fillId="2" borderId="14" xfId="0" applyNumberFormat="1" applyFont="1" applyFill="1" applyBorder="1" applyAlignment="1" applyProtection="1">
      <alignment horizontal="center"/>
      <protection locked="0"/>
    </xf>
    <xf numFmtId="177" fontId="0" fillId="2" borderId="16" xfId="0" applyNumberFormat="1" applyFont="1" applyFill="1" applyBorder="1" applyAlignment="1" applyProtection="1">
      <alignment horizontal="right"/>
      <protection/>
    </xf>
    <xf numFmtId="0" fontId="0" fillId="0" borderId="24" xfId="0" applyFont="1" applyFill="1" applyBorder="1" applyAlignment="1" applyProtection="1">
      <alignment/>
      <protection locked="0"/>
    </xf>
    <xf numFmtId="177" fontId="0" fillId="2" borderId="25" xfId="0" applyNumberFormat="1" applyFont="1" applyFill="1" applyBorder="1" applyAlignment="1" applyProtection="1">
      <alignment horizontal="right"/>
      <protection locked="0"/>
    </xf>
    <xf numFmtId="177" fontId="0" fillId="2" borderId="25" xfId="0" applyNumberFormat="1" applyFont="1" applyFill="1" applyBorder="1" applyAlignment="1" applyProtection="1">
      <alignment horizontal="right"/>
      <protection/>
    </xf>
    <xf numFmtId="177" fontId="0" fillId="2" borderId="26" xfId="0" applyNumberFormat="1" applyFont="1" applyFill="1" applyBorder="1" applyAlignment="1" applyProtection="1">
      <alignment horizontal="right"/>
      <protection/>
    </xf>
    <xf numFmtId="177" fontId="0" fillId="2" borderId="20" xfId="0" applyNumberFormat="1" applyFont="1" applyFill="1" applyBorder="1" applyAlignment="1" applyProtection="1">
      <alignment horizontal="right"/>
      <protection/>
    </xf>
    <xf numFmtId="0" fontId="3" fillId="0" borderId="15" xfId="0" applyFont="1" applyFill="1" applyBorder="1" applyAlignment="1" applyProtection="1">
      <alignment horizontal="center"/>
      <protection locked="0"/>
    </xf>
    <xf numFmtId="177" fontId="0" fillId="18" borderId="17" xfId="0" applyNumberFormat="1" applyFont="1" applyFill="1" applyBorder="1" applyAlignment="1" applyProtection="1">
      <alignment horizontal="right"/>
      <protection locked="0"/>
    </xf>
    <xf numFmtId="177" fontId="0" fillId="18" borderId="23" xfId="0" applyNumberFormat="1" applyFont="1" applyFill="1" applyBorder="1" applyAlignment="1" applyProtection="1">
      <alignment horizontal="right"/>
      <protection locked="0"/>
    </xf>
    <xf numFmtId="177" fontId="0" fillId="0" borderId="16" xfId="0" applyNumberFormat="1" applyFont="1" applyFill="1" applyBorder="1" applyAlignment="1" applyProtection="1">
      <alignment horizontal="right"/>
      <protection locked="0"/>
    </xf>
    <xf numFmtId="177" fontId="0" fillId="0" borderId="17" xfId="0" applyNumberFormat="1" applyFont="1" applyFill="1" applyBorder="1" applyAlignment="1" applyProtection="1">
      <alignment horizontal="right"/>
      <protection locked="0"/>
    </xf>
    <xf numFmtId="177" fontId="0" fillId="0" borderId="22" xfId="0" applyNumberFormat="1" applyFont="1" applyFill="1" applyBorder="1" applyAlignment="1" applyProtection="1">
      <alignment horizontal="right"/>
      <protection locked="0"/>
    </xf>
    <xf numFmtId="177" fontId="0" fillId="0" borderId="23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pane xSplit="1" ySplit="3" topLeftCell="B4" activePane="bottomRight" state="frozen"/>
      <selection pane="bottomRight" activeCell="D8" sqref="D8"/>
    </sheetView>
  </sheetViews>
  <sheetFormatPr defaultColWidth="9.00390625" defaultRowHeight="14.25"/>
  <cols>
    <col min="1" max="1" width="32.875" style="2" customWidth="1"/>
    <col min="2" max="2" width="12.125" style="2" customWidth="1"/>
    <col min="3" max="3" width="12.625" style="2" customWidth="1"/>
    <col min="4" max="4" width="13.125" style="2" customWidth="1"/>
    <col min="5" max="5" width="11.50390625" style="3" customWidth="1"/>
    <col min="6" max="6" width="14.625" style="4" customWidth="1"/>
    <col min="7" max="7" width="14.375" style="2" customWidth="1"/>
    <col min="8" max="16384" width="9.00390625" style="2" customWidth="1"/>
  </cols>
  <sheetData>
    <row r="1" spans="1:7" ht="25.5">
      <c r="A1" s="5" t="s">
        <v>0</v>
      </c>
      <c r="B1" s="5"/>
      <c r="C1" s="5"/>
      <c r="D1" s="5"/>
      <c r="E1" s="5"/>
      <c r="F1" s="5"/>
      <c r="G1" s="5"/>
    </row>
    <row r="2" spans="1:6" ht="26.25" customHeight="1">
      <c r="A2" s="6" t="s">
        <v>1</v>
      </c>
      <c r="B2" s="6"/>
      <c r="C2" s="7">
        <v>43464</v>
      </c>
      <c r="F2" s="4" t="s">
        <v>2</v>
      </c>
    </row>
    <row r="3" spans="1:6" s="1" customFormat="1" ht="14.25">
      <c r="A3" s="8" t="s">
        <v>3</v>
      </c>
      <c r="B3" s="9" t="s">
        <v>4</v>
      </c>
      <c r="C3" s="9" t="s">
        <v>5</v>
      </c>
      <c r="D3" s="9" t="s">
        <v>6</v>
      </c>
      <c r="E3" s="10" t="s">
        <v>7</v>
      </c>
      <c r="F3" s="11" t="s">
        <v>8</v>
      </c>
    </row>
    <row r="4" spans="1:6" ht="18" customHeight="1">
      <c r="A4" s="12" t="s">
        <v>9</v>
      </c>
      <c r="B4" s="13">
        <f>SUM(B5:B11)</f>
        <v>3585275</v>
      </c>
      <c r="C4" s="13">
        <v>2738857</v>
      </c>
      <c r="D4" s="13">
        <f>B4-C4</f>
        <v>846418</v>
      </c>
      <c r="E4" s="13">
        <v>0.6</v>
      </c>
      <c r="F4" s="14">
        <f>ROUND(D4*E4,0)</f>
        <v>507851</v>
      </c>
    </row>
    <row r="5" spans="1:6" ht="18" customHeight="1">
      <c r="A5" s="15" t="s">
        <v>10</v>
      </c>
      <c r="B5" s="16">
        <v>2399308</v>
      </c>
      <c r="C5" s="17" t="s">
        <v>11</v>
      </c>
      <c r="D5" s="17" t="s">
        <v>11</v>
      </c>
      <c r="E5" s="17" t="s">
        <v>11</v>
      </c>
      <c r="F5" s="18" t="s">
        <v>11</v>
      </c>
    </row>
    <row r="6" spans="1:6" ht="18" customHeight="1">
      <c r="A6" s="15" t="s">
        <v>12</v>
      </c>
      <c r="B6" s="16">
        <v>115846</v>
      </c>
      <c r="C6" s="17" t="s">
        <v>11</v>
      </c>
      <c r="D6" s="17" t="s">
        <v>11</v>
      </c>
      <c r="E6" s="17" t="s">
        <v>11</v>
      </c>
      <c r="F6" s="18" t="s">
        <v>11</v>
      </c>
    </row>
    <row r="7" spans="1:6" ht="18" customHeight="1">
      <c r="A7" s="15" t="s">
        <v>13</v>
      </c>
      <c r="B7" s="16">
        <v>358927</v>
      </c>
      <c r="C7" s="17" t="s">
        <v>11</v>
      </c>
      <c r="D7" s="17" t="s">
        <v>11</v>
      </c>
      <c r="E7" s="17" t="s">
        <v>11</v>
      </c>
      <c r="F7" s="18" t="s">
        <v>11</v>
      </c>
    </row>
    <row r="8" spans="1:6" ht="18" customHeight="1">
      <c r="A8" s="15" t="s">
        <v>14</v>
      </c>
      <c r="B8" s="16">
        <v>509546</v>
      </c>
      <c r="C8" s="17" t="s">
        <v>11</v>
      </c>
      <c r="D8" s="17" t="s">
        <v>11</v>
      </c>
      <c r="E8" s="17" t="s">
        <v>11</v>
      </c>
      <c r="F8" s="18" t="s">
        <v>11</v>
      </c>
    </row>
    <row r="9" spans="1:6" ht="18" customHeight="1">
      <c r="A9" s="15" t="s">
        <v>15</v>
      </c>
      <c r="B9" s="16">
        <v>76977</v>
      </c>
      <c r="C9" s="17" t="s">
        <v>11</v>
      </c>
      <c r="D9" s="17" t="s">
        <v>11</v>
      </c>
      <c r="E9" s="17" t="s">
        <v>11</v>
      </c>
      <c r="F9" s="18" t="s">
        <v>11</v>
      </c>
    </row>
    <row r="10" spans="1:6" ht="18" customHeight="1">
      <c r="A10" s="15" t="s">
        <v>16</v>
      </c>
      <c r="B10" s="16">
        <v>63631</v>
      </c>
      <c r="C10" s="17" t="s">
        <v>11</v>
      </c>
      <c r="D10" s="17" t="s">
        <v>11</v>
      </c>
      <c r="E10" s="17" t="s">
        <v>11</v>
      </c>
      <c r="F10" s="18" t="s">
        <v>11</v>
      </c>
    </row>
    <row r="11" spans="1:6" ht="18" customHeight="1">
      <c r="A11" s="15" t="s">
        <v>17</v>
      </c>
      <c r="B11" s="16">
        <v>61040</v>
      </c>
      <c r="C11" s="17" t="s">
        <v>11</v>
      </c>
      <c r="D11" s="17" t="s">
        <v>11</v>
      </c>
      <c r="E11" s="17" t="s">
        <v>11</v>
      </c>
      <c r="F11" s="18" t="s">
        <v>11</v>
      </c>
    </row>
    <row r="12" spans="1:6" ht="18" customHeight="1">
      <c r="A12" s="19"/>
      <c r="B12" s="16"/>
      <c r="C12" s="17"/>
      <c r="D12" s="17"/>
      <c r="E12" s="17"/>
      <c r="F12" s="18"/>
    </row>
    <row r="13" spans="1:6" ht="18" customHeight="1">
      <c r="A13" s="15" t="s">
        <v>18</v>
      </c>
      <c r="B13" s="17" t="s">
        <v>11</v>
      </c>
      <c r="C13" s="17" t="s">
        <v>11</v>
      </c>
      <c r="D13" s="17" t="s">
        <v>11</v>
      </c>
      <c r="E13" s="17" t="s">
        <v>11</v>
      </c>
      <c r="F13" s="16">
        <v>239265</v>
      </c>
    </row>
    <row r="14" spans="1:9" ht="18" customHeight="1">
      <c r="A14" s="15" t="s">
        <v>19</v>
      </c>
      <c r="B14" s="17" t="s">
        <v>11</v>
      </c>
      <c r="C14" s="17" t="s">
        <v>11</v>
      </c>
      <c r="D14" s="17" t="s">
        <v>11</v>
      </c>
      <c r="E14" s="17" t="s">
        <v>11</v>
      </c>
      <c r="F14" s="20">
        <v>128135</v>
      </c>
      <c r="H14" s="2" t="s">
        <v>20</v>
      </c>
      <c r="I14" s="2" t="s">
        <v>20</v>
      </c>
    </row>
    <row r="15" spans="1:6" ht="18" customHeight="1">
      <c r="A15" s="21" t="s">
        <v>21</v>
      </c>
      <c r="B15" s="22" t="s">
        <v>11</v>
      </c>
      <c r="C15" s="22" t="s">
        <v>11</v>
      </c>
      <c r="D15" s="22" t="s">
        <v>11</v>
      </c>
      <c r="E15" s="22" t="s">
        <v>11</v>
      </c>
      <c r="F15" s="23">
        <v>8060000</v>
      </c>
    </row>
    <row r="16" spans="1:6" ht="18" customHeight="1">
      <c r="A16" s="15" t="s">
        <v>22</v>
      </c>
      <c r="B16" s="17" t="s">
        <v>11</v>
      </c>
      <c r="C16" s="17" t="s">
        <v>11</v>
      </c>
      <c r="D16" s="17" t="s">
        <v>11</v>
      </c>
      <c r="E16" s="17" t="s">
        <v>11</v>
      </c>
      <c r="F16" s="24">
        <v>11954750</v>
      </c>
    </row>
    <row r="17" spans="1:6" ht="18" customHeight="1">
      <c r="A17" s="15" t="s">
        <v>23</v>
      </c>
      <c r="B17" s="17" t="s">
        <v>11</v>
      </c>
      <c r="C17" s="17" t="s">
        <v>11</v>
      </c>
      <c r="D17" s="17" t="s">
        <v>11</v>
      </c>
      <c r="E17" s="17" t="s">
        <v>11</v>
      </c>
      <c r="F17" s="25">
        <v>35288311.41</v>
      </c>
    </row>
    <row r="18" spans="1:6" ht="18" customHeight="1">
      <c r="A18" s="26" t="s">
        <v>24</v>
      </c>
      <c r="B18" s="27" t="s">
        <v>11</v>
      </c>
      <c r="C18" s="27" t="s">
        <v>11</v>
      </c>
      <c r="D18" s="27" t="s">
        <v>11</v>
      </c>
      <c r="E18" s="27" t="s">
        <v>11</v>
      </c>
      <c r="F18" s="28">
        <v>16760361.29</v>
      </c>
    </row>
    <row r="19" spans="1:6" ht="18" customHeight="1">
      <c r="A19" s="29" t="s">
        <v>3</v>
      </c>
      <c r="B19" s="30" t="s">
        <v>25</v>
      </c>
      <c r="C19" s="30" t="s">
        <v>26</v>
      </c>
      <c r="D19" s="30" t="s">
        <v>27</v>
      </c>
      <c r="E19" s="30" t="s">
        <v>28</v>
      </c>
      <c r="F19" s="31" t="s">
        <v>29</v>
      </c>
    </row>
    <row r="20" spans="1:6" ht="18" customHeight="1">
      <c r="A20" s="15" t="s">
        <v>30</v>
      </c>
      <c r="B20" s="17" t="s">
        <v>11</v>
      </c>
      <c r="C20" s="17" t="s">
        <v>11</v>
      </c>
      <c r="D20" s="17" t="s">
        <v>11</v>
      </c>
      <c r="E20" s="17" t="s">
        <v>11</v>
      </c>
      <c r="F20" s="20">
        <f>SUM(F21:F22)</f>
        <v>0</v>
      </c>
    </row>
    <row r="21" spans="1:6" ht="18" customHeight="1">
      <c r="A21" s="15" t="s">
        <v>31</v>
      </c>
      <c r="B21" s="16"/>
      <c r="C21" s="16"/>
      <c r="D21" s="32">
        <f>B21-C21</f>
        <v>0</v>
      </c>
      <c r="E21" s="16">
        <v>0.2</v>
      </c>
      <c r="F21" s="20">
        <f>ROUND(D21*E21,0)</f>
        <v>0</v>
      </c>
    </row>
    <row r="22" spans="1:6" ht="18" customHeight="1">
      <c r="A22" s="33"/>
      <c r="B22" s="34"/>
      <c r="C22" s="34"/>
      <c r="D22" s="35"/>
      <c r="E22" s="34"/>
      <c r="F22" s="36"/>
    </row>
    <row r="23" spans="1:6" ht="18" customHeight="1">
      <c r="A23" s="21" t="s">
        <v>32</v>
      </c>
      <c r="B23" s="22" t="s">
        <v>11</v>
      </c>
      <c r="C23" s="22" t="s">
        <v>11</v>
      </c>
      <c r="D23" s="22" t="s">
        <v>11</v>
      </c>
      <c r="E23" s="22" t="s">
        <v>11</v>
      </c>
      <c r="F23" s="37">
        <v>0</v>
      </c>
    </row>
    <row r="24" spans="1:6" ht="18" customHeight="1">
      <c r="A24" s="38" t="s">
        <v>33</v>
      </c>
      <c r="B24" s="16"/>
      <c r="C24" s="16"/>
      <c r="D24" s="16"/>
      <c r="E24" s="16"/>
      <c r="F24" s="20">
        <f>F4+F13+F14+F15+F16+F17+F18-F21-F23</f>
        <v>72938673.69999999</v>
      </c>
    </row>
    <row r="25" spans="1:6" ht="18" customHeight="1">
      <c r="A25" s="15" t="s">
        <v>34</v>
      </c>
      <c r="B25" s="16"/>
      <c r="C25" s="16"/>
      <c r="D25" s="16"/>
      <c r="E25" s="16"/>
      <c r="F25" s="25">
        <v>868137.2</v>
      </c>
    </row>
    <row r="26" spans="1:6" ht="18" customHeight="1">
      <c r="A26" s="15" t="s">
        <v>35</v>
      </c>
      <c r="B26" s="16"/>
      <c r="C26" s="16"/>
      <c r="D26" s="16"/>
      <c r="E26" s="16"/>
      <c r="F26" s="25">
        <v>8540224.5</v>
      </c>
    </row>
    <row r="27" spans="1:6" ht="18" customHeight="1">
      <c r="A27" s="15" t="s">
        <v>36</v>
      </c>
      <c r="B27" s="16"/>
      <c r="C27" s="16"/>
      <c r="D27" s="16"/>
      <c r="E27" s="16"/>
      <c r="F27" s="25">
        <v>9545850.25</v>
      </c>
    </row>
    <row r="28" spans="1:6" ht="18" customHeight="1">
      <c r="A28" s="15" t="s">
        <v>37</v>
      </c>
      <c r="B28" s="16"/>
      <c r="C28" s="16"/>
      <c r="D28" s="16"/>
      <c r="E28" s="16"/>
      <c r="F28" s="39">
        <v>52174182</v>
      </c>
    </row>
    <row r="29" spans="1:6" ht="18" customHeight="1">
      <c r="A29" s="15" t="s">
        <v>38</v>
      </c>
      <c r="B29" s="16"/>
      <c r="C29" s="16"/>
      <c r="D29" s="16"/>
      <c r="E29" s="16"/>
      <c r="F29" s="40">
        <v>27760361.29</v>
      </c>
    </row>
    <row r="30" spans="1:6" ht="18" customHeight="1">
      <c r="A30" s="15" t="s">
        <v>39</v>
      </c>
      <c r="B30" s="16"/>
      <c r="C30" s="16"/>
      <c r="D30" s="16"/>
      <c r="E30" s="16"/>
      <c r="F30" s="25">
        <v>53405613.14</v>
      </c>
    </row>
    <row r="31" spans="1:6" ht="18" customHeight="1">
      <c r="A31" s="15" t="s">
        <v>40</v>
      </c>
      <c r="B31" s="16"/>
      <c r="C31" s="16"/>
      <c r="D31" s="16"/>
      <c r="E31" s="16"/>
      <c r="F31" s="28">
        <v>16806040.91</v>
      </c>
    </row>
    <row r="32" spans="1:6" ht="18" customHeight="1">
      <c r="A32" s="15" t="s">
        <v>41</v>
      </c>
      <c r="B32" s="41"/>
      <c r="C32" s="41"/>
      <c r="D32" s="41"/>
      <c r="E32" s="41"/>
      <c r="F32" s="42">
        <f>F24+F25-F28-F29</f>
        <v>-6127732.390000008</v>
      </c>
    </row>
    <row r="33" spans="1:6" ht="18" customHeight="1">
      <c r="A33" s="15" t="s">
        <v>42</v>
      </c>
      <c r="B33" s="41"/>
      <c r="C33" s="41"/>
      <c r="D33" s="41"/>
      <c r="E33" s="41"/>
      <c r="F33" s="42">
        <f>F24-F18+F26-F30</f>
        <v>11312923.769999988</v>
      </c>
    </row>
    <row r="34" spans="1:6" ht="18" customHeight="1">
      <c r="A34" s="26" t="s">
        <v>43</v>
      </c>
      <c r="B34" s="43"/>
      <c r="C34" s="43"/>
      <c r="D34" s="43"/>
      <c r="E34" s="43"/>
      <c r="F34" s="44">
        <f>F18+F27-F31</f>
        <v>9500170.629999999</v>
      </c>
    </row>
  </sheetData>
  <sheetProtection/>
  <mergeCells count="2">
    <mergeCell ref="A1:G1"/>
    <mergeCell ref="A2:B2"/>
  </mergeCells>
  <printOptions/>
  <pageMargins left="0.44" right="0.17" top="0.42" bottom="0.37" header="0.53" footer="0.28"/>
  <pageSetup horizontalDpi="600" verticalDpi="600" orientation="portrait" paperSize="9" scale="9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耿法樑</dc:creator>
  <cp:keywords/>
  <dc:description/>
  <cp:lastModifiedBy>帅利平</cp:lastModifiedBy>
  <cp:lastPrinted>2019-02-21T01:12:58Z</cp:lastPrinted>
  <dcterms:created xsi:type="dcterms:W3CDTF">2003-01-09T00:25:44Z</dcterms:created>
  <dcterms:modified xsi:type="dcterms:W3CDTF">2021-05-18T06:13:03Z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DC509195F2724445B68DC38D84AFF056</vt:lpwstr>
  </property>
</Properties>
</file>