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8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<sst xmlns="http://schemas.openxmlformats.org/spreadsheetml/2006/main" count="83" uniqueCount="81">
  <si>
    <t>财政体制结算查询</t>
  </si>
  <si>
    <t>单位：元</t>
  </si>
  <si>
    <t>序号</t>
  </si>
  <si>
    <t>项目</t>
  </si>
  <si>
    <t>收入实绩</t>
  </si>
  <si>
    <t>收入基数</t>
  </si>
  <si>
    <t>超（增）收数</t>
  </si>
  <si>
    <t>分成（奖励）比例</t>
  </si>
  <si>
    <t>分成（奖励）数</t>
  </si>
  <si>
    <t>1</t>
  </si>
  <si>
    <t>一：固定收入合计</t>
  </si>
  <si>
    <t>2</t>
  </si>
  <si>
    <t xml:space="preserve">     增值税（50%部分）</t>
  </si>
  <si>
    <t>3-9</t>
  </si>
  <si>
    <t xml:space="preserve">     营业税（50%部分）</t>
  </si>
  <si>
    <t xml:space="preserve">     企业所得税（40％部分）</t>
  </si>
  <si>
    <t xml:space="preserve">     个人所得税（40％部分）</t>
  </si>
  <si>
    <t xml:space="preserve">     资源税</t>
  </si>
  <si>
    <t xml:space="preserve">     房产税</t>
  </si>
  <si>
    <t xml:space="preserve">     印花税</t>
  </si>
  <si>
    <t xml:space="preserve">     城镇土地使用税</t>
  </si>
  <si>
    <t>10</t>
  </si>
  <si>
    <t xml:space="preserve">     增值税免抵调（50%部分）</t>
  </si>
  <si>
    <t>11</t>
  </si>
  <si>
    <t>二：城 建 税</t>
  </si>
  <si>
    <t>12</t>
  </si>
  <si>
    <t>三：增值税分成</t>
  </si>
  <si>
    <t>税收分成小计</t>
  </si>
  <si>
    <t>13</t>
  </si>
  <si>
    <t>四：支出基数</t>
  </si>
  <si>
    <t>14</t>
  </si>
  <si>
    <t>五：考核奖励资金</t>
  </si>
  <si>
    <t>15</t>
  </si>
  <si>
    <t>六：专项补助资金</t>
  </si>
  <si>
    <t>16-17</t>
  </si>
  <si>
    <t>七：转移支付资金</t>
  </si>
  <si>
    <t>八：公共财政预算补助</t>
  </si>
  <si>
    <t>18</t>
  </si>
  <si>
    <t>九：基金预算补助</t>
  </si>
  <si>
    <t>本年体制分成</t>
  </si>
  <si>
    <t>上年体制分成</t>
  </si>
  <si>
    <t>增长数</t>
  </si>
  <si>
    <t>统筹比例</t>
  </si>
  <si>
    <t>统筹数</t>
  </si>
  <si>
    <t>19</t>
  </si>
  <si>
    <t>十：统筹</t>
  </si>
  <si>
    <t>20</t>
  </si>
  <si>
    <t xml:space="preserve">     一类乡镇    </t>
  </si>
  <si>
    <t>21</t>
  </si>
  <si>
    <t xml:space="preserve">     二类乡镇</t>
  </si>
  <si>
    <t>本年收入实绩</t>
  </si>
  <si>
    <t>上年收入实绩</t>
  </si>
  <si>
    <t>13%财力保障</t>
  </si>
  <si>
    <t>财力保障差额</t>
  </si>
  <si>
    <t>财力保障金额</t>
  </si>
  <si>
    <t>22</t>
  </si>
  <si>
    <t>十一：财力保障（科技城）</t>
  </si>
  <si>
    <t>23</t>
  </si>
  <si>
    <t>十二：其它扣除</t>
  </si>
  <si>
    <t>24</t>
  </si>
  <si>
    <t>本年收入合计</t>
  </si>
  <si>
    <t>25</t>
  </si>
  <si>
    <t>1.上年往来</t>
  </si>
  <si>
    <t>26</t>
  </si>
  <si>
    <t>2.上年公共财政预算结余</t>
  </si>
  <si>
    <t>27</t>
  </si>
  <si>
    <t>3.上年基金预算结余</t>
  </si>
  <si>
    <t>28</t>
  </si>
  <si>
    <t>4.本年公共财政预算拨款数</t>
  </si>
  <si>
    <t>29</t>
  </si>
  <si>
    <t>5.本年基金预算拨款数</t>
  </si>
  <si>
    <t>30</t>
  </si>
  <si>
    <t>6.本年公共财政预算支出数</t>
  </si>
  <si>
    <t>31</t>
  </si>
  <si>
    <t>7.本年基金预算支出数</t>
  </si>
  <si>
    <t>32</t>
  </si>
  <si>
    <t>8.本年往来</t>
  </si>
  <si>
    <t>33</t>
  </si>
  <si>
    <t>9.本年公共财政预算结余</t>
  </si>
  <si>
    <t>34</t>
  </si>
  <si>
    <t>10.本年基金预算结余</t>
  </si>
</sst>
</file>

<file path=xl/styles.xml><?xml version="1.0" encoding="utf-8"?>
<styleSheet xmlns="http://schemas.openxmlformats.org/spreadsheetml/2006/main">
  <numFmts count="8">
    <numFmt numFmtId="176" formatCode="#,##0.00_ "/>
    <numFmt numFmtId="41" formatCode="_ * #,##0_ ;_ * \-#,##0_ ;_ * &quot;-&quot;_ ;_ @_ "/>
    <numFmt numFmtId="177" formatCode="0.00_ ;[Red]\-0.00\ 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0.00_ "/>
    <numFmt numFmtId="42" formatCode="_ &quot;￥&quot;* #,##0_ ;_ &quot;￥&quot;* \-#,##0_ ;_ &quot;￥&quot;* &quot;-&quot;_ ;_ @_ "/>
    <numFmt numFmtId="179" formatCode="#,##0.00_ ;[Red]\-#,##0.00\ "/>
  </numFmts>
  <fonts count="30">
    <font>
      <sz val="11"/>
      <color theme="1"/>
      <name val="宋体"/>
      <charset val="134"/>
      <scheme val="minor"/>
    </font>
    <font>
      <b/>
      <sz val="16"/>
      <color theme="1"/>
      <name val="Microsoft YaHei UI"/>
      <charset val="134"/>
    </font>
    <font>
      <sz val="10"/>
      <color theme="1"/>
      <name val="Microsoft YaHei UI"/>
      <charset val="134"/>
    </font>
    <font>
      <b/>
      <sz val="10"/>
      <color theme="1"/>
      <name val="Microsoft YaHei UI"/>
      <charset val="134"/>
    </font>
    <font>
      <sz val="10"/>
      <color theme="1"/>
      <name val="宋体"/>
      <charset val="134"/>
    </font>
    <font>
      <b/>
      <sz val="10"/>
      <name val="Microsoft YaHei UI"/>
      <charset val="134"/>
    </font>
    <font>
      <sz val="10"/>
      <name val="Microsoft YaHei UI"/>
      <charset val="134"/>
    </font>
    <font>
      <sz val="10"/>
      <color rgb="FFFF0000"/>
      <name val="Microsoft YaHei UI"/>
      <charset val="134"/>
    </font>
    <font>
      <sz val="10"/>
      <color rgb="FF333333"/>
      <name val="Microsoft YaHei UI"/>
      <charset val="134"/>
    </font>
    <font>
      <sz val="10"/>
      <color theme="1"/>
      <name val="微软雅黑"/>
      <charset val="134"/>
    </font>
    <font>
      <b/>
      <sz val="10"/>
      <color rgb="FF333333"/>
      <name val="Microsoft YaHei UI"/>
      <charset val="134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0"/>
      <color theme="1"/>
      <name val="Arial"/>
      <charset val="134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8E0E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5E8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80008602142"/>
        <bgColor indexed="64"/>
      </patternFill>
    </fill>
  </fills>
  <borders count="11">
    <border>
      <left/>
      <right/>
      <top/>
      <bottom/>
      <diagonal/>
    </border>
    <border>
      <left style="thin">
        <color rgb="FFB8CCEE"/>
      </left>
      <right style="thin">
        <color rgb="FFB8CCEE"/>
      </right>
      <top style="thin">
        <color rgb="FFB8CCEE"/>
      </top>
      <bottom style="thin">
        <color rgb="FFB8CCEE"/>
      </bottom>
      <diagonal/>
    </border>
    <border>
      <left style="thin">
        <color rgb="FFB8CCEE"/>
      </left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0002641678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Protection="0"/>
    <xf numFmtId="0" fontId="0" fillId="14" borderId="0" applyNumberFormat="0" applyBorder="0" applyProtection="0"/>
    <xf numFmtId="0" fontId="14" fillId="10" borderId="5" applyNumberFormat="0" applyProtection="0"/>
    <xf numFmtId="44" fontId="0" fillId="0" borderId="0" applyFont="0" applyFill="0" applyBorder="0" applyProtection="0"/>
    <xf numFmtId="41" fontId="0" fillId="0" borderId="0" applyFont="0" applyFill="0" applyBorder="0" applyProtection="0"/>
    <xf numFmtId="0" fontId="0" fillId="17" borderId="0" applyNumberFormat="0" applyBorder="0" applyProtection="0"/>
    <xf numFmtId="0" fontId="18" fillId="18" borderId="0" applyNumberFormat="0" applyBorder="0" applyProtection="0"/>
    <xf numFmtId="43" fontId="0" fillId="0" borderId="0" applyFont="0" applyFill="0" applyBorder="0" applyProtection="0"/>
    <xf numFmtId="0" fontId="12" fillId="21" borderId="0" applyNumberFormat="0" applyBorder="0" applyProtection="0"/>
    <xf numFmtId="0" fontId="21" fillId="0" borderId="0" applyNumberFormat="0" applyFill="0" applyBorder="0" applyProtection="0"/>
    <xf numFmtId="9" fontId="0" fillId="0" borderId="0" applyFont="0" applyFill="0" applyBorder="0" applyProtection="0"/>
    <xf numFmtId="44" fontId="22" fillId="0" borderId="0" applyFont="0" applyFill="0" applyBorder="0" applyAlignment="0" applyProtection="0"/>
    <xf numFmtId="0" fontId="23" fillId="0" borderId="0" applyNumberFormat="0" applyFill="0" applyBorder="0" applyProtection="0"/>
    <xf numFmtId="0" fontId="0" fillId="25" borderId="8" applyNumberFormat="0" applyFont="0" applyProtection="0"/>
    <xf numFmtId="0" fontId="12" fillId="26" borderId="0" applyNumberFormat="0" applyBorder="0" applyProtection="0"/>
    <xf numFmtId="0" fontId="25" fillId="0" borderId="0" applyNumberFormat="0" applyFill="0" applyBorder="0" applyProtection="0"/>
    <xf numFmtId="0" fontId="26" fillId="0" borderId="0" applyNumberFormat="0" applyFill="0" applyBorder="0" applyProtection="0"/>
    <xf numFmtId="0" fontId="27" fillId="0" borderId="0" applyNumberFormat="0" applyFill="0" applyBorder="0" applyProtection="0"/>
    <xf numFmtId="0" fontId="28" fillId="0" borderId="0" applyNumberFormat="0" applyFill="0" applyBorder="0" applyProtection="0"/>
    <xf numFmtId="0" fontId="11" fillId="0" borderId="3" applyNumberFormat="0" applyFill="0" applyProtection="0"/>
    <xf numFmtId="0" fontId="29" fillId="0" borderId="3" applyNumberFormat="0" applyFill="0" applyProtection="0"/>
    <xf numFmtId="0" fontId="12" fillId="9" borderId="0" applyNumberFormat="0" applyBorder="0" applyProtection="0"/>
    <xf numFmtId="0" fontId="25" fillId="0" borderId="10" applyNumberFormat="0" applyFill="0" applyProtection="0"/>
    <xf numFmtId="0" fontId="12" fillId="23" borderId="0" applyNumberFormat="0" applyBorder="0" applyProtection="0"/>
    <xf numFmtId="0" fontId="17" fillId="16" borderId="7" applyNumberFormat="0" applyProtection="0"/>
    <xf numFmtId="0" fontId="20" fillId="16" borderId="5" applyNumberFormat="0" applyProtection="0"/>
    <xf numFmtId="0" fontId="16" fillId="13" borderId="6" applyNumberFormat="0" applyProtection="0"/>
    <xf numFmtId="42" fontId="22" fillId="0" borderId="0" applyFont="0" applyFill="0" applyBorder="0" applyAlignment="0" applyProtection="0"/>
    <xf numFmtId="0" fontId="0" fillId="22" borderId="0" applyNumberFormat="0" applyBorder="0" applyProtection="0"/>
    <xf numFmtId="0" fontId="12" fillId="15" borderId="0" applyNumberFormat="0" applyBorder="0" applyProtection="0"/>
    <xf numFmtId="0" fontId="24" fillId="0" borderId="9" applyNumberFormat="0" applyFill="0" applyProtection="0"/>
    <xf numFmtId="0" fontId="13" fillId="0" borderId="4" applyNumberFormat="0" applyFill="0" applyProtection="0"/>
    <xf numFmtId="0" fontId="15" fillId="12" borderId="0" applyNumberFormat="0" applyBorder="0" applyProtection="0"/>
    <xf numFmtId="0" fontId="19" fillId="20" borderId="0" applyNumberFormat="0" applyBorder="0" applyProtection="0"/>
    <xf numFmtId="0" fontId="0" fillId="28" borderId="0" applyNumberFormat="0" applyBorder="0" applyProtection="0"/>
    <xf numFmtId="0" fontId="12" fillId="8" borderId="0" applyNumberFormat="0" applyBorder="0" applyProtection="0"/>
    <xf numFmtId="0" fontId="0" fillId="27" borderId="0" applyNumberFormat="0" applyBorder="0" applyProtection="0"/>
    <xf numFmtId="0" fontId="0" fillId="29" borderId="0" applyNumberFormat="0" applyBorder="0" applyProtection="0"/>
    <xf numFmtId="0" fontId="0" fillId="19" borderId="0" applyNumberFormat="0" applyBorder="0" applyProtection="0"/>
    <xf numFmtId="0" fontId="0" fillId="11" borderId="0" applyNumberFormat="0" applyBorder="0" applyProtection="0"/>
    <xf numFmtId="0" fontId="12" fillId="6" borderId="0" applyNumberFormat="0" applyBorder="0" applyProtection="0"/>
    <xf numFmtId="0" fontId="12" fillId="7" borderId="0" applyNumberFormat="0" applyBorder="0" applyProtection="0"/>
    <xf numFmtId="0" fontId="0" fillId="31" borderId="0" applyNumberFormat="0" applyBorder="0" applyProtection="0"/>
    <xf numFmtId="0" fontId="0" fillId="33" borderId="0" applyNumberFormat="0" applyBorder="0" applyProtection="0"/>
    <xf numFmtId="0" fontId="12" fillId="35" borderId="0" applyNumberFormat="0" applyBorder="0" applyProtection="0"/>
    <xf numFmtId="0" fontId="0" fillId="24" borderId="0" applyNumberFormat="0" applyBorder="0" applyProtection="0"/>
    <xf numFmtId="0" fontId="12" fillId="34" borderId="0" applyNumberFormat="0" applyBorder="0" applyProtection="0"/>
    <xf numFmtId="0" fontId="12" fillId="32" borderId="0" applyNumberFormat="0" applyBorder="0" applyProtection="0"/>
    <xf numFmtId="0" fontId="0" fillId="30" borderId="0" applyNumberFormat="0" applyBorder="0" applyProtection="0"/>
    <xf numFmtId="0" fontId="12" fillId="36" borderId="0" applyNumberFormat="0" applyBorder="0" applyProtection="0"/>
    <xf numFmtId="0" fontId="0" fillId="0" borderId="0">
      <alignment vertical="center"/>
    </xf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</cellStyleXfs>
  <cellXfs count="52">
    <xf numFmtId="0" fontId="0" fillId="0" borderId="0" xfId="51" applyAlignment="1">
      <alignment vertical="center"/>
    </xf>
    <xf numFmtId="0" fontId="0" fillId="0" borderId="0" xfId="51" applyFill="1" applyAlignment="1">
      <alignment vertical="center"/>
    </xf>
    <xf numFmtId="0" fontId="0" fillId="0" borderId="0" xfId="51" applyFont="1" applyFill="1" applyAlignment="1">
      <alignment vertical="center"/>
    </xf>
    <xf numFmtId="49" fontId="0" fillId="0" borderId="0" xfId="51" applyNumberFormat="1" applyAlignment="1">
      <alignment vertical="center"/>
    </xf>
    <xf numFmtId="0" fontId="0" fillId="0" borderId="0" xfId="51" applyAlignment="1">
      <alignment horizontal="left" vertical="center"/>
    </xf>
    <xf numFmtId="0" fontId="1" fillId="0" borderId="0" xfId="51" applyFont="1" applyAlignment="1">
      <alignment horizontal="center" vertical="center"/>
    </xf>
    <xf numFmtId="0" fontId="2" fillId="0" borderId="0" xfId="51" applyFont="1" applyAlignment="1">
      <alignment horizontal="left" vertical="center"/>
    </xf>
    <xf numFmtId="0" fontId="2" fillId="0" borderId="0" xfId="51" applyFont="1" applyAlignment="1">
      <alignment vertical="center"/>
    </xf>
    <xf numFmtId="0" fontId="2" fillId="2" borderId="1" xfId="51" applyFont="1" applyFill="1" applyBorder="1" applyAlignment="1">
      <alignment horizontal="center" vertical="center"/>
    </xf>
    <xf numFmtId="0" fontId="3" fillId="2" borderId="1" xfId="51" applyFont="1" applyFill="1" applyBorder="1" applyAlignment="1">
      <alignment horizontal="center" vertical="center"/>
    </xf>
    <xf numFmtId="49" fontId="0" fillId="0" borderId="0" xfId="51" applyNumberFormat="1" applyFill="1" applyAlignment="1">
      <alignment vertical="center"/>
    </xf>
    <xf numFmtId="0" fontId="2" fillId="0" borderId="1" xfId="51" applyFont="1" applyFill="1" applyBorder="1" applyAlignment="1">
      <alignment vertical="center"/>
    </xf>
    <xf numFmtId="0" fontId="2" fillId="0" borderId="1" xfId="51" applyFont="1" applyFill="1" applyBorder="1" applyAlignment="1">
      <alignment horizontal="center" vertical="center"/>
    </xf>
    <xf numFmtId="176" fontId="2" fillId="0" borderId="1" xfId="51" applyNumberFormat="1" applyFont="1" applyFill="1" applyBorder="1" applyAlignment="1">
      <alignment horizontal="right" vertical="center"/>
    </xf>
    <xf numFmtId="176" fontId="2" fillId="3" borderId="1" xfId="51" applyNumberFormat="1" applyFont="1" applyFill="1" applyBorder="1" applyAlignment="1">
      <alignment horizontal="right" vertical="center"/>
    </xf>
    <xf numFmtId="0" fontId="4" fillId="0" borderId="1" xfId="51" applyFont="1" applyFill="1" applyBorder="1" applyAlignment="1">
      <alignment vertical="center"/>
    </xf>
    <xf numFmtId="0" fontId="2" fillId="4" borderId="1" xfId="51" applyFont="1" applyFill="1" applyBorder="1" applyAlignment="1">
      <alignment horizontal="left" vertical="center"/>
    </xf>
    <xf numFmtId="0" fontId="3" fillId="4" borderId="1" xfId="51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left" vertical="center"/>
    </xf>
    <xf numFmtId="0" fontId="2" fillId="0" borderId="1" xfId="51" applyFont="1" applyFill="1" applyBorder="1" applyAlignment="1">
      <alignment horizontal="left" vertical="center"/>
    </xf>
    <xf numFmtId="178" fontId="2" fillId="0" borderId="1" xfId="51" applyNumberFormat="1" applyFont="1" applyFill="1" applyBorder="1" applyAlignment="1">
      <alignment horizontal="right" vertical="center"/>
    </xf>
    <xf numFmtId="49" fontId="0" fillId="0" borderId="0" xfId="51" applyNumberFormat="1" applyFont="1" applyFill="1" applyAlignment="1">
      <alignment vertical="center"/>
    </xf>
    <xf numFmtId="178" fontId="3" fillId="4" borderId="1" xfId="51" applyNumberFormat="1" applyFont="1" applyFill="1" applyBorder="1" applyAlignment="1">
      <alignment horizontal="center" vertical="center"/>
    </xf>
    <xf numFmtId="178" fontId="2" fillId="3" borderId="1" xfId="51" applyNumberFormat="1" applyFont="1" applyFill="1" applyBorder="1" applyAlignment="1">
      <alignment horizontal="center" vertical="center"/>
    </xf>
    <xf numFmtId="49" fontId="0" fillId="0" borderId="1" xfId="51" applyNumberFormat="1" applyFill="1" applyBorder="1" applyAlignment="1">
      <alignment vertical="center"/>
    </xf>
    <xf numFmtId="0" fontId="5" fillId="0" borderId="1" xfId="51" applyFont="1" applyFill="1" applyBorder="1" applyAlignment="1">
      <alignment horizontal="center" vertical="center"/>
    </xf>
    <xf numFmtId="178" fontId="5" fillId="3" borderId="1" xfId="51" applyNumberFormat="1" applyFont="1" applyFill="1" applyBorder="1" applyAlignment="1">
      <alignment horizontal="right" vertical="center"/>
    </xf>
    <xf numFmtId="0" fontId="6" fillId="0" borderId="1" xfId="51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left" vertical="center"/>
    </xf>
    <xf numFmtId="178" fontId="7" fillId="3" borderId="1" xfId="51" applyNumberFormat="1" applyFont="1" applyFill="1" applyBorder="1" applyAlignment="1">
      <alignment horizontal="right" vertical="center"/>
    </xf>
    <xf numFmtId="178" fontId="2" fillId="3" borderId="1" xfId="51" applyNumberFormat="1" applyFont="1" applyFill="1" applyBorder="1" applyAlignment="1">
      <alignment horizontal="right" vertical="center"/>
    </xf>
    <xf numFmtId="0" fontId="2" fillId="0" borderId="1" xfId="51" applyFont="1" applyBorder="1" applyAlignment="1">
      <alignment horizontal="center" vertical="center"/>
    </xf>
    <xf numFmtId="14" fontId="2" fillId="0" borderId="1" xfId="51" applyNumberFormat="1" applyFont="1" applyBorder="1" applyAlignment="1">
      <alignment horizontal="left" vertical="center" wrapText="1"/>
    </xf>
    <xf numFmtId="178" fontId="2" fillId="3" borderId="1" xfId="51" applyNumberFormat="1" applyFont="1" applyFill="1" applyBorder="1" applyAlignment="1">
      <alignment vertical="center" wrapText="1"/>
    </xf>
    <xf numFmtId="178" fontId="2" fillId="3" borderId="1" xfId="51" applyNumberFormat="1" applyFont="1" applyFill="1" applyBorder="1" applyAlignment="1">
      <alignment horizontal="right" vertical="center" wrapText="1"/>
    </xf>
    <xf numFmtId="0" fontId="8" fillId="0" borderId="0" xfId="51" applyFont="1" applyAlignment="1">
      <alignment horizontal="left" vertical="center" indent="1"/>
    </xf>
    <xf numFmtId="0" fontId="9" fillId="0" borderId="0" xfId="51" applyFont="1" applyBorder="1" applyAlignment="1">
      <alignment horizontal="left" vertical="center"/>
    </xf>
    <xf numFmtId="0" fontId="8" fillId="0" borderId="0" xfId="51" applyFont="1" applyAlignment="1">
      <alignment horizontal="right" vertical="center" indent="1"/>
    </xf>
    <xf numFmtId="0" fontId="10" fillId="2" borderId="1" xfId="51" applyFont="1" applyFill="1" applyBorder="1" applyAlignment="1">
      <alignment horizontal="center" vertical="center"/>
    </xf>
    <xf numFmtId="22" fontId="0" fillId="0" borderId="0" xfId="51" applyNumberFormat="1" applyAlignment="1">
      <alignment vertical="center"/>
    </xf>
    <xf numFmtId="176" fontId="2" fillId="5" borderId="1" xfId="51" applyNumberFormat="1" applyFont="1" applyFill="1" applyBorder="1" applyAlignment="1">
      <alignment horizontal="right" vertical="center"/>
    </xf>
    <xf numFmtId="177" fontId="10" fillId="4" borderId="1" xfId="51" applyNumberFormat="1" applyFont="1" applyFill="1" applyBorder="1" applyAlignment="1">
      <alignment horizontal="center" vertical="center"/>
    </xf>
    <xf numFmtId="178" fontId="8" fillId="0" borderId="2" xfId="51" applyNumberFormat="1" applyFont="1" applyFill="1" applyBorder="1" applyAlignment="1">
      <alignment horizontal="right" vertical="center"/>
    </xf>
    <xf numFmtId="179" fontId="8" fillId="0" borderId="1" xfId="51" applyNumberFormat="1" applyFont="1" applyFill="1" applyBorder="1" applyAlignment="1">
      <alignment horizontal="right" vertical="center"/>
    </xf>
    <xf numFmtId="178" fontId="8" fillId="0" borderId="0" xfId="51" applyNumberFormat="1" applyFont="1" applyFill="1" applyBorder="1" applyAlignment="1">
      <alignment horizontal="right" vertical="center"/>
    </xf>
    <xf numFmtId="0" fontId="2" fillId="3" borderId="1" xfId="51" applyFont="1" applyFill="1" applyBorder="1" applyAlignment="1">
      <alignment horizontal="center" vertical="center"/>
    </xf>
    <xf numFmtId="176" fontId="5" fillId="0" borderId="1" xfId="51" applyNumberFormat="1" applyFont="1" applyFill="1" applyBorder="1" applyAlignment="1">
      <alignment horizontal="right" vertical="center"/>
    </xf>
    <xf numFmtId="178" fontId="0" fillId="0" borderId="0" xfId="51" applyNumberFormat="1" applyFill="1" applyAlignment="1">
      <alignment vertical="center"/>
    </xf>
    <xf numFmtId="176" fontId="6" fillId="0" borderId="1" xfId="51" applyNumberFormat="1" applyFont="1" applyFill="1" applyBorder="1" applyAlignment="1">
      <alignment vertical="center"/>
    </xf>
    <xf numFmtId="178" fontId="8" fillId="3" borderId="1" xfId="51" applyNumberFormat="1" applyFont="1" applyFill="1" applyBorder="1" applyAlignment="1">
      <alignment vertical="center" wrapText="1"/>
    </xf>
    <xf numFmtId="176" fontId="8" fillId="0" borderId="1" xfId="51" applyNumberFormat="1" applyFont="1" applyFill="1" applyBorder="1" applyAlignment="1">
      <alignment vertical="center" wrapText="1"/>
    </xf>
    <xf numFmtId="176" fontId="8" fillId="0" borderId="1" xfId="51" applyNumberFormat="1" applyFont="1" applyBorder="1" applyAlignment="1">
      <alignment horizontal="righ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dxfs count="1">
    <dxf>
      <fill>
        <patternFill patternType="solid">
          <bgColor rgb="FFEBF6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4"/>
  <sheetViews>
    <sheetView tabSelected="1" workbookViewId="0">
      <selection activeCell="J11" sqref="J11"/>
    </sheetView>
  </sheetViews>
  <sheetFormatPr defaultColWidth="9" defaultRowHeight="13.5"/>
  <cols>
    <col min="1" max="1" width="2.625" customWidth="1"/>
    <col min="2" max="2" width="5.375" style="3" hidden="1" customWidth="1"/>
    <col min="3" max="3" width="14.875" style="3" hidden="1" customWidth="1"/>
    <col min="4" max="4" width="7.375" style="4" customWidth="1"/>
    <col min="5" max="5" width="27.375" customWidth="1"/>
    <col min="6" max="8" width="14.625" customWidth="1"/>
    <col min="9" max="9" width="15.25" customWidth="1"/>
    <col min="10" max="10" width="14.625" customWidth="1"/>
    <col min="11" max="11" width="2.5" customWidth="1"/>
    <col min="12" max="12" width="16.125" hidden="1" customWidth="1"/>
    <col min="13" max="13" width="9" hidden="1" customWidth="1"/>
  </cols>
  <sheetData>
    <row r="1" ht="5.25" customHeight="1"/>
    <row r="2" ht="36" customHeight="1" spans="4:10">
      <c r="D2" s="5" t="s">
        <v>0</v>
      </c>
      <c r="E2" s="5"/>
      <c r="F2" s="5"/>
      <c r="G2" s="5"/>
      <c r="H2" s="5"/>
      <c r="I2" s="5"/>
      <c r="J2" s="5"/>
    </row>
    <row r="3" ht="6" customHeight="1"/>
    <row r="4" ht="16.5" customHeight="1" spans="4:10">
      <c r="D4" s="6"/>
      <c r="E4" s="7"/>
      <c r="F4" s="7"/>
      <c r="G4" s="7"/>
      <c r="H4" s="7"/>
      <c r="I4" s="7"/>
      <c r="J4" s="37" t="s">
        <v>1</v>
      </c>
    </row>
    <row r="5" ht="22.5" customHeight="1" spans="4:13">
      <c r="D5" s="8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38" t="s">
        <v>7</v>
      </c>
      <c r="J5" s="38" t="s">
        <v>8</v>
      </c>
      <c r="L5" s="39">
        <f ca="1">NOW()</f>
        <v>44334.593587963</v>
      </c>
      <c r="M5" t="str">
        <f>"laq_cw"</f>
        <v>laq_cw</v>
      </c>
    </row>
    <row r="6" s="1" customFormat="1" ht="20.1" customHeight="1" spans="2:10">
      <c r="B6" s="10" t="s">
        <v>9</v>
      </c>
      <c r="C6" s="11"/>
      <c r="D6" s="12">
        <v>1</v>
      </c>
      <c r="E6" s="11" t="s">
        <v>10</v>
      </c>
      <c r="F6" s="13">
        <v>6648775</v>
      </c>
      <c r="G6" s="13">
        <v>2710066</v>
      </c>
      <c r="H6" s="13">
        <f>F6-G6</f>
        <v>3938709</v>
      </c>
      <c r="I6" s="13">
        <v>0.4</v>
      </c>
      <c r="J6" s="13">
        <f>H6*I6</f>
        <v>1575483.6</v>
      </c>
    </row>
    <row r="7" s="1" customFormat="1" ht="20.1" customHeight="1" spans="2:10">
      <c r="B7" s="10" t="s">
        <v>11</v>
      </c>
      <c r="C7" s="11"/>
      <c r="D7" s="12">
        <v>2</v>
      </c>
      <c r="E7" s="11" t="s">
        <v>12</v>
      </c>
      <c r="F7" s="13">
        <v>5098093</v>
      </c>
      <c r="G7" s="14"/>
      <c r="H7" s="14"/>
      <c r="I7" s="14"/>
      <c r="J7" s="14"/>
    </row>
    <row r="8" s="1" customFormat="1" ht="20.1" customHeight="1" spans="2:10">
      <c r="B8" s="10" t="s">
        <v>13</v>
      </c>
      <c r="C8" s="11"/>
      <c r="D8" s="12">
        <v>3</v>
      </c>
      <c r="E8" s="11" t="s">
        <v>14</v>
      </c>
      <c r="F8" s="13">
        <v>0</v>
      </c>
      <c r="G8" s="14"/>
      <c r="H8" s="14"/>
      <c r="I8" s="14"/>
      <c r="J8" s="14"/>
    </row>
    <row r="9" s="1" customFormat="1" ht="20.1" customHeight="1" spans="2:10">
      <c r="B9" s="10"/>
      <c r="C9" s="11"/>
      <c r="D9" s="12">
        <v>4</v>
      </c>
      <c r="E9" s="11" t="s">
        <v>15</v>
      </c>
      <c r="F9" s="13">
        <v>39283</v>
      </c>
      <c r="G9" s="14"/>
      <c r="H9" s="14"/>
      <c r="I9" s="14"/>
      <c r="J9" s="14"/>
    </row>
    <row r="10" s="1" customFormat="1" ht="20.1" customHeight="1" spans="2:10">
      <c r="B10" s="10"/>
      <c r="C10" s="11"/>
      <c r="D10" s="12">
        <v>5</v>
      </c>
      <c r="E10" s="11" t="s">
        <v>16</v>
      </c>
      <c r="F10" s="13">
        <v>77589</v>
      </c>
      <c r="G10" s="14"/>
      <c r="H10" s="14"/>
      <c r="I10" s="14"/>
      <c r="J10" s="14"/>
    </row>
    <row r="11" s="1" customFormat="1" ht="20.1" customHeight="1" spans="2:10">
      <c r="B11" s="10"/>
      <c r="C11" s="11"/>
      <c r="D11" s="12">
        <v>6</v>
      </c>
      <c r="E11" s="11" t="s">
        <v>17</v>
      </c>
      <c r="F11" s="13">
        <v>1281687</v>
      </c>
      <c r="G11" s="14"/>
      <c r="H11" s="14"/>
      <c r="I11" s="14"/>
      <c r="J11" s="14"/>
    </row>
    <row r="12" s="1" customFormat="1" ht="20.1" customHeight="1" spans="2:10">
      <c r="B12" s="10"/>
      <c r="C12" s="11"/>
      <c r="D12" s="12">
        <v>7</v>
      </c>
      <c r="E12" s="11" t="s">
        <v>18</v>
      </c>
      <c r="F12" s="13">
        <v>39954</v>
      </c>
      <c r="G12" s="14"/>
      <c r="H12" s="14"/>
      <c r="I12" s="14"/>
      <c r="J12" s="14"/>
    </row>
    <row r="13" s="1" customFormat="1" ht="20.1" customHeight="1" spans="2:10">
      <c r="B13" s="10"/>
      <c r="C13" s="11"/>
      <c r="D13" s="12">
        <v>8</v>
      </c>
      <c r="E13" s="11" t="s">
        <v>19</v>
      </c>
      <c r="F13" s="13">
        <v>67303</v>
      </c>
      <c r="G13" s="14"/>
      <c r="H13" s="14"/>
      <c r="I13" s="14"/>
      <c r="J13" s="14"/>
    </row>
    <row r="14" s="1" customFormat="1" ht="20.1" customHeight="1" spans="2:10">
      <c r="B14" s="10"/>
      <c r="C14" s="11"/>
      <c r="D14" s="12">
        <v>9</v>
      </c>
      <c r="E14" s="11" t="s">
        <v>20</v>
      </c>
      <c r="F14" s="13">
        <v>44865</v>
      </c>
      <c r="G14" s="14"/>
      <c r="H14" s="14"/>
      <c r="I14" s="14"/>
      <c r="J14" s="14"/>
    </row>
    <row r="15" s="1" customFormat="1" ht="20.1" customHeight="1" spans="2:10">
      <c r="B15" s="10" t="s">
        <v>21</v>
      </c>
      <c r="C15" s="11"/>
      <c r="D15" s="12">
        <v>10</v>
      </c>
      <c r="E15" s="11" t="s">
        <v>22</v>
      </c>
      <c r="F15" s="13">
        <v>0</v>
      </c>
      <c r="G15" s="14"/>
      <c r="H15" s="14"/>
      <c r="I15" s="14"/>
      <c r="J15" s="14"/>
    </row>
    <row r="16" s="1" customFormat="1" ht="20.1" customHeight="1" spans="2:10">
      <c r="B16" s="10" t="s">
        <v>23</v>
      </c>
      <c r="C16" s="11"/>
      <c r="D16" s="12">
        <v>11</v>
      </c>
      <c r="E16" s="11" t="s">
        <v>24</v>
      </c>
      <c r="F16" s="13">
        <v>326663</v>
      </c>
      <c r="G16" s="14"/>
      <c r="H16" s="14"/>
      <c r="I16" s="13">
        <v>100</v>
      </c>
      <c r="J16" s="40">
        <f>F16*I16/100</f>
        <v>326663</v>
      </c>
    </row>
    <row r="17" s="1" customFormat="1" ht="20.1" customHeight="1" spans="2:10">
      <c r="B17" s="10" t="s">
        <v>25</v>
      </c>
      <c r="C17" s="11"/>
      <c r="D17" s="12">
        <v>12</v>
      </c>
      <c r="E17" s="11" t="s">
        <v>26</v>
      </c>
      <c r="F17" s="13">
        <f>F7-F15</f>
        <v>5098093</v>
      </c>
      <c r="G17" s="13">
        <v>2890534</v>
      </c>
      <c r="H17" s="13">
        <f>F17-G17</f>
        <v>2207559</v>
      </c>
      <c r="I17" s="13">
        <v>0</v>
      </c>
      <c r="J17" s="13">
        <f>H17*I17</f>
        <v>0</v>
      </c>
    </row>
    <row r="18" s="1" customFormat="1" ht="20.1" customHeight="1" spans="2:10">
      <c r="B18" s="10"/>
      <c r="C18" s="11"/>
      <c r="D18" s="12"/>
      <c r="E18" s="11" t="s">
        <v>27</v>
      </c>
      <c r="F18" s="14"/>
      <c r="G18" s="14"/>
      <c r="H18" s="14"/>
      <c r="I18" s="14"/>
      <c r="J18" s="13">
        <f>IF(J6&lt;0,J16,J6+J16)</f>
        <v>1902146.6</v>
      </c>
    </row>
    <row r="19" s="1" customFormat="1" ht="20.1" customHeight="1" spans="2:10">
      <c r="B19" s="10" t="s">
        <v>28</v>
      </c>
      <c r="C19" s="11"/>
      <c r="D19" s="12">
        <v>13</v>
      </c>
      <c r="E19" s="11" t="s">
        <v>29</v>
      </c>
      <c r="F19" s="14"/>
      <c r="G19" s="14"/>
      <c r="H19" s="14"/>
      <c r="I19" s="14"/>
      <c r="J19" s="13">
        <v>16720000</v>
      </c>
    </row>
    <row r="20" s="1" customFormat="1" ht="20.1" customHeight="1" spans="2:10">
      <c r="B20" s="10" t="s">
        <v>30</v>
      </c>
      <c r="C20" s="15"/>
      <c r="D20" s="12">
        <v>14</v>
      </c>
      <c r="E20" s="11" t="s">
        <v>31</v>
      </c>
      <c r="F20" s="14"/>
      <c r="G20" s="14"/>
      <c r="H20" s="14"/>
      <c r="I20" s="14"/>
      <c r="J20" s="13">
        <v>5000000</v>
      </c>
    </row>
    <row r="21" s="1" customFormat="1" ht="20.1" customHeight="1" spans="2:10">
      <c r="B21" s="10" t="s">
        <v>32</v>
      </c>
      <c r="C21" s="15"/>
      <c r="D21" s="12">
        <v>15</v>
      </c>
      <c r="E21" s="11" t="s">
        <v>33</v>
      </c>
      <c r="F21" s="14"/>
      <c r="G21" s="14"/>
      <c r="H21" s="14"/>
      <c r="I21" s="14"/>
      <c r="J21" s="13">
        <v>150000</v>
      </c>
    </row>
    <row r="22" s="1" customFormat="1" ht="20.1" customHeight="1" spans="2:10">
      <c r="B22" s="10" t="s">
        <v>34</v>
      </c>
      <c r="C22" s="15"/>
      <c r="D22" s="12">
        <v>16</v>
      </c>
      <c r="E22" s="11" t="s">
        <v>35</v>
      </c>
      <c r="F22" s="14"/>
      <c r="G22" s="14"/>
      <c r="H22" s="14"/>
      <c r="I22" s="14"/>
      <c r="J22" s="13">
        <v>2000000</v>
      </c>
    </row>
    <row r="23" s="1" customFormat="1" ht="20.1" customHeight="1" spans="2:10">
      <c r="B23" s="10"/>
      <c r="C23" s="15"/>
      <c r="D23" s="12">
        <v>17</v>
      </c>
      <c r="E23" s="11" t="s">
        <v>36</v>
      </c>
      <c r="F23" s="14"/>
      <c r="G23" s="14"/>
      <c r="H23" s="14"/>
      <c r="I23" s="14"/>
      <c r="J23" s="13">
        <v>27593240.12</v>
      </c>
    </row>
    <row r="24" s="1" customFormat="1" ht="20.1" customHeight="1" spans="2:10">
      <c r="B24" s="10" t="s">
        <v>37</v>
      </c>
      <c r="C24" s="15"/>
      <c r="D24" s="12">
        <v>18</v>
      </c>
      <c r="E24" s="11" t="s">
        <v>38</v>
      </c>
      <c r="F24" s="14"/>
      <c r="G24" s="14"/>
      <c r="H24" s="14"/>
      <c r="I24" s="14"/>
      <c r="J24" s="13">
        <v>40876451</v>
      </c>
    </row>
    <row r="25" s="1" customFormat="1" ht="20.1" customHeight="1" spans="2:10">
      <c r="B25" s="10"/>
      <c r="C25" s="10"/>
      <c r="D25" s="16"/>
      <c r="E25" s="17" t="s">
        <v>3</v>
      </c>
      <c r="F25" s="17" t="s">
        <v>39</v>
      </c>
      <c r="G25" s="17" t="s">
        <v>40</v>
      </c>
      <c r="H25" s="17" t="s">
        <v>41</v>
      </c>
      <c r="I25" s="17" t="s">
        <v>42</v>
      </c>
      <c r="J25" s="17" t="s">
        <v>43</v>
      </c>
    </row>
    <row r="26" s="1" customFormat="1" ht="20.1" customHeight="1" spans="2:10">
      <c r="B26" s="10" t="s">
        <v>44</v>
      </c>
      <c r="C26" s="18"/>
      <c r="D26" s="12">
        <v>19</v>
      </c>
      <c r="E26" s="19" t="s">
        <v>45</v>
      </c>
      <c r="F26" s="20"/>
      <c r="G26" s="20"/>
      <c r="H26" s="20"/>
      <c r="I26" s="20"/>
      <c r="J26" s="20"/>
    </row>
    <row r="27" s="1" customFormat="1" ht="20.1" customHeight="1" spans="2:10">
      <c r="B27" s="10" t="s">
        <v>46</v>
      </c>
      <c r="C27" s="19"/>
      <c r="D27" s="12">
        <v>20</v>
      </c>
      <c r="E27" s="19" t="s">
        <v>47</v>
      </c>
      <c r="F27" s="13">
        <f>J18+J20</f>
        <v>6902146.6</v>
      </c>
      <c r="G27" s="13">
        <v>2667454.88</v>
      </c>
      <c r="H27" s="13">
        <f>F27-G27</f>
        <v>4234691.72</v>
      </c>
      <c r="I27" s="13">
        <v>0</v>
      </c>
      <c r="J27" s="13">
        <f>IF(H27*I27&lt;0,0,H27*I27)</f>
        <v>0</v>
      </c>
    </row>
    <row r="28" s="1" customFormat="1" ht="20.1" customHeight="1" spans="2:10">
      <c r="B28" s="10" t="s">
        <v>48</v>
      </c>
      <c r="C28" s="19"/>
      <c r="D28" s="12">
        <v>21</v>
      </c>
      <c r="E28" s="19" t="s">
        <v>49</v>
      </c>
      <c r="F28" s="20"/>
      <c r="G28" s="20"/>
      <c r="H28" s="20"/>
      <c r="I28" s="20"/>
      <c r="J28" s="20"/>
    </row>
    <row r="29" s="2" customFormat="1" ht="20.1" customHeight="1" spans="2:11">
      <c r="B29" s="21"/>
      <c r="C29" s="21"/>
      <c r="D29" s="16"/>
      <c r="E29" s="17" t="s">
        <v>3</v>
      </c>
      <c r="F29" s="22" t="s">
        <v>50</v>
      </c>
      <c r="G29" s="22" t="s">
        <v>51</v>
      </c>
      <c r="H29" s="22" t="s">
        <v>52</v>
      </c>
      <c r="I29" s="17" t="s">
        <v>53</v>
      </c>
      <c r="J29" s="41" t="s">
        <v>54</v>
      </c>
      <c r="K29" s="42"/>
    </row>
    <row r="30" s="2" customFormat="1" ht="20.1" customHeight="1" spans="2:11">
      <c r="B30" s="21" t="s">
        <v>55</v>
      </c>
      <c r="C30" s="18"/>
      <c r="D30" s="12">
        <v>22</v>
      </c>
      <c r="E30" s="19" t="s">
        <v>56</v>
      </c>
      <c r="F30" s="13">
        <v>0</v>
      </c>
      <c r="G30" s="13">
        <v>0</v>
      </c>
      <c r="H30" s="13">
        <v>0</v>
      </c>
      <c r="I30" s="13">
        <v>0</v>
      </c>
      <c r="J30" s="43">
        <v>0</v>
      </c>
      <c r="K30" s="44"/>
    </row>
    <row r="31" s="2" customFormat="1" ht="20.1" customHeight="1" spans="2:11">
      <c r="B31" s="21" t="s">
        <v>57</v>
      </c>
      <c r="C31" s="18"/>
      <c r="D31" s="12">
        <v>23</v>
      </c>
      <c r="E31" s="19" t="s">
        <v>58</v>
      </c>
      <c r="F31" s="23"/>
      <c r="G31" s="23"/>
      <c r="H31" s="23"/>
      <c r="I31" s="45"/>
      <c r="J31" s="43">
        <v>139949.45</v>
      </c>
      <c r="K31" s="44"/>
    </row>
    <row r="32" s="1" customFormat="1" ht="20.1" customHeight="1" spans="2:14">
      <c r="B32" s="10" t="s">
        <v>59</v>
      </c>
      <c r="C32" s="24"/>
      <c r="D32" s="25">
        <v>24</v>
      </c>
      <c r="E32" s="25" t="s">
        <v>60</v>
      </c>
      <c r="F32" s="26"/>
      <c r="G32" s="26"/>
      <c r="H32" s="26"/>
      <c r="I32" s="26"/>
      <c r="J32" s="46">
        <f>J18+J19+J20+J21+SUM((J22:J23))+J24+J30-J27-J31</f>
        <v>94101888.27</v>
      </c>
      <c r="N32" s="47"/>
    </row>
    <row r="33" s="1" customFormat="1" ht="20.1" customHeight="1" spans="2:10">
      <c r="B33" s="21" t="s">
        <v>61</v>
      </c>
      <c r="C33" s="18"/>
      <c r="D33" s="27">
        <v>25</v>
      </c>
      <c r="E33" s="28" t="s">
        <v>62</v>
      </c>
      <c r="F33" s="29"/>
      <c r="G33" s="29"/>
      <c r="H33" s="30"/>
      <c r="I33" s="29"/>
      <c r="J33" s="48">
        <v>-8174409.11</v>
      </c>
    </row>
    <row r="34" s="1" customFormat="1" ht="20.1" customHeight="1" spans="2:10">
      <c r="B34" s="10" t="s">
        <v>63</v>
      </c>
      <c r="C34" s="18"/>
      <c r="D34" s="27">
        <v>26</v>
      </c>
      <c r="E34" s="28" t="s">
        <v>64</v>
      </c>
      <c r="F34" s="29"/>
      <c r="G34" s="29"/>
      <c r="H34" s="30"/>
      <c r="I34" s="29"/>
      <c r="J34" s="48">
        <v>12121213.76</v>
      </c>
    </row>
    <row r="35" s="1" customFormat="1" ht="20.1" customHeight="1" spans="2:10">
      <c r="B35" s="21" t="s">
        <v>65</v>
      </c>
      <c r="C35" s="18"/>
      <c r="D35" s="27">
        <v>27</v>
      </c>
      <c r="E35" s="28" t="s">
        <v>66</v>
      </c>
      <c r="F35" s="29"/>
      <c r="G35" s="29"/>
      <c r="H35" s="30"/>
      <c r="I35" s="29"/>
      <c r="J35" s="48">
        <v>11539588.78</v>
      </c>
    </row>
    <row r="36" s="1" customFormat="1" ht="20.1" customHeight="1" spans="2:10">
      <c r="B36" s="10" t="s">
        <v>67</v>
      </c>
      <c r="C36" s="18"/>
      <c r="D36" s="27">
        <v>28</v>
      </c>
      <c r="E36" s="28" t="s">
        <v>68</v>
      </c>
      <c r="F36" s="29"/>
      <c r="G36" s="29"/>
      <c r="H36" s="30"/>
      <c r="I36" s="29"/>
      <c r="J36" s="48">
        <v>102307104.8</v>
      </c>
    </row>
    <row r="37" s="1" customFormat="1" ht="20.1" customHeight="1" spans="2:10">
      <c r="B37" s="21" t="s">
        <v>69</v>
      </c>
      <c r="C37" s="18"/>
      <c r="D37" s="27">
        <v>29</v>
      </c>
      <c r="E37" s="28" t="s">
        <v>70</v>
      </c>
      <c r="F37" s="29"/>
      <c r="G37" s="29"/>
      <c r="H37" s="30"/>
      <c r="I37" s="29"/>
      <c r="J37" s="48">
        <v>4712910</v>
      </c>
    </row>
    <row r="38" s="1" customFormat="1" ht="20.1" customHeight="1" spans="2:10">
      <c r="B38" s="10" t="s">
        <v>71</v>
      </c>
      <c r="C38" s="18"/>
      <c r="D38" s="27">
        <v>30</v>
      </c>
      <c r="E38" s="28" t="s">
        <v>72</v>
      </c>
      <c r="F38" s="29"/>
      <c r="G38" s="29"/>
      <c r="H38" s="30"/>
      <c r="I38" s="29"/>
      <c r="J38" s="48">
        <v>60880700.7</v>
      </c>
    </row>
    <row r="39" ht="20.1" customHeight="1" spans="2:10">
      <c r="B39" s="21" t="s">
        <v>73</v>
      </c>
      <c r="C39" s="18"/>
      <c r="D39" s="31">
        <v>31</v>
      </c>
      <c r="E39" s="32" t="s">
        <v>74</v>
      </c>
      <c r="F39" s="33"/>
      <c r="G39" s="33"/>
      <c r="H39" s="34"/>
      <c r="I39" s="49"/>
      <c r="J39" s="50">
        <v>23201045</v>
      </c>
    </row>
    <row r="40" ht="20.1" customHeight="1" spans="2:10">
      <c r="B40" s="10" t="s">
        <v>75</v>
      </c>
      <c r="C40" s="18"/>
      <c r="D40" s="31">
        <v>32</v>
      </c>
      <c r="E40" s="32" t="s">
        <v>76</v>
      </c>
      <c r="F40" s="33"/>
      <c r="G40" s="33"/>
      <c r="H40" s="34"/>
      <c r="I40" s="49"/>
      <c r="J40" s="51">
        <f>J32+J33-J36-J37</f>
        <v>-21092535.64</v>
      </c>
    </row>
    <row r="41" ht="20.1" customHeight="1" spans="2:10">
      <c r="B41" s="21" t="s">
        <v>77</v>
      </c>
      <c r="C41" s="18"/>
      <c r="D41" s="31">
        <v>33</v>
      </c>
      <c r="E41" s="32" t="s">
        <v>78</v>
      </c>
      <c r="F41" s="33"/>
      <c r="G41" s="33"/>
      <c r="H41" s="34"/>
      <c r="I41" s="49"/>
      <c r="J41" s="51">
        <f>J32+J34-J24-J38</f>
        <v>4465950.33</v>
      </c>
    </row>
    <row r="42" ht="20.1" customHeight="1" spans="2:10">
      <c r="B42" s="10" t="s">
        <v>79</v>
      </c>
      <c r="C42" s="18"/>
      <c r="D42" s="31">
        <v>34</v>
      </c>
      <c r="E42" s="32" t="s">
        <v>80</v>
      </c>
      <c r="F42" s="33"/>
      <c r="G42" s="33"/>
      <c r="H42" s="34"/>
      <c r="I42" s="49"/>
      <c r="J42" s="51">
        <f>J24+J35-J39</f>
        <v>29214994.78</v>
      </c>
    </row>
    <row r="43" ht="6" customHeight="1" spans="4:10">
      <c r="D43" s="35"/>
      <c r="E43" s="35"/>
      <c r="F43" s="35"/>
      <c r="G43" s="35"/>
      <c r="H43" s="35"/>
      <c r="I43" s="35"/>
      <c r="J43" s="35"/>
    </row>
    <row r="44" ht="21" customHeight="1" spans="4:4">
      <c r="D44" s="36"/>
    </row>
  </sheetData>
  <mergeCells count="8">
    <mergeCell ref="D2:J2"/>
    <mergeCell ref="D43:I43"/>
    <mergeCell ref="A8:A14"/>
    <mergeCell ref="A22:A23"/>
    <mergeCell ref="B8:B14"/>
    <mergeCell ref="B22:B23"/>
    <mergeCell ref="C8:C14"/>
    <mergeCell ref="C22:C23"/>
  </mergeCells>
  <conditionalFormatting sqref="C7">
    <cfRule type="expression" dxfId="0" priority="18">
      <formula>MOD(ROW(),2)=1</formula>
    </cfRule>
  </conditionalFormatting>
  <conditionalFormatting sqref="C8">
    <cfRule type="expression" dxfId="0" priority="17">
      <formula>MOD(ROW(),2)=1</formula>
    </cfRule>
  </conditionalFormatting>
  <conditionalFormatting sqref="C15">
    <cfRule type="expression" dxfId="0" priority="16">
      <formula>MOD(ROW(),2)=1</formula>
    </cfRule>
  </conditionalFormatting>
  <conditionalFormatting sqref="C19">
    <cfRule type="expression" dxfId="0" priority="14">
      <formula>MOD(ROW(),2)=1</formula>
    </cfRule>
  </conditionalFormatting>
  <conditionalFormatting sqref="C20">
    <cfRule type="expression" dxfId="0" priority="13">
      <formula>MOD(ROW(),2)=1</formula>
    </cfRule>
  </conditionalFormatting>
  <conditionalFormatting sqref="C21">
    <cfRule type="expression" dxfId="0" priority="12">
      <formula>MOD(ROW(),2)=1</formula>
    </cfRule>
  </conditionalFormatting>
  <conditionalFormatting sqref="C22">
    <cfRule type="expression" dxfId="0" priority="7">
      <formula>MOD(ROW(),2)=1</formula>
    </cfRule>
  </conditionalFormatting>
  <conditionalFormatting sqref="C24">
    <cfRule type="expression" dxfId="0" priority="6">
      <formula>MOD(ROW(),2)=1</formula>
    </cfRule>
  </conditionalFormatting>
  <conditionalFormatting sqref="C27">
    <cfRule type="expression" dxfId="0" priority="1">
      <formula>MOD(ROW(),2)=1</formula>
    </cfRule>
  </conditionalFormatting>
  <conditionalFormatting sqref="C30">
    <cfRule type="expression" dxfId="0" priority="2">
      <formula>MOD(ROW(),2)=1</formula>
    </cfRule>
  </conditionalFormatting>
  <conditionalFormatting sqref="C31">
    <cfRule type="expression" dxfId="0" priority="3">
      <formula>MOD(ROW(),2)=1</formula>
    </cfRule>
  </conditionalFormatting>
  <conditionalFormatting sqref="C16:C18">
    <cfRule type="expression" dxfId="0" priority="15">
      <formula>MOD(ROW(),2)=1</formula>
    </cfRule>
  </conditionalFormatting>
  <conditionalFormatting sqref="C33:C42">
    <cfRule type="expression" dxfId="0" priority="8">
      <formula>MOD(ROW(),2)=1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帅利平</cp:lastModifiedBy>
  <dcterms:created xsi:type="dcterms:W3CDTF">2019-10-31T02:46:00Z</dcterms:created>
  <dcterms:modified xsi:type="dcterms:W3CDTF">2021-05-18T06:14:49Z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09BFC2CF9664425092B3D622ED8730C4</vt:lpwstr>
  </property>
</Properties>
</file>